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21e75d4e8708aa/文档/"/>
    </mc:Choice>
  </mc:AlternateContent>
  <xr:revisionPtr revIDLastSave="226" documentId="8_{55EA2B7D-51C8-4387-8E4E-87384C82A3FE}" xr6:coauthVersionLast="45" xr6:coauthVersionMax="45" xr10:uidLastSave="{5ACD0152-9889-4697-BD2A-C29AEE09CE80}"/>
  <bookViews>
    <workbookView xWindow="0" yWindow="5310" windowWidth="11145" windowHeight="9525" activeTab="1" xr2:uid="{545A03EB-A78B-47FB-905D-85FFC9317F77}"/>
  </bookViews>
  <sheets>
    <sheet name="坐骑进度" sheetId="1" r:id="rId1"/>
    <sheet name="兔疫站的效果" sheetId="2" r:id="rId2"/>
    <sheet name="三级药" sheetId="3" r:id="rId3"/>
    <sheet name="任务需要" sheetId="4" r:id="rId4"/>
    <sheet name="坐骑任务进度" sheetId="5" r:id="rId5"/>
    <sheet name="气血" sheetId="7" r:id="rId6"/>
    <sheet name="投资预算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  <c r="D21" i="2"/>
  <c r="F10" i="1" l="1"/>
  <c r="F11" i="1"/>
  <c r="F12" i="1"/>
  <c r="F13" i="1"/>
  <c r="A11" i="7" l="1"/>
  <c r="B11" i="7" s="1"/>
  <c r="C22" i="2" l="1"/>
  <c r="C21" i="2"/>
  <c r="D18" i="2"/>
  <c r="D17" i="2"/>
  <c r="D14" i="2"/>
  <c r="D10" i="2"/>
  <c r="D11" i="2"/>
  <c r="D12" i="2"/>
  <c r="D13" i="2"/>
  <c r="D19" i="6" l="1"/>
  <c r="D18" i="6"/>
  <c r="D17" i="6"/>
  <c r="D16" i="6"/>
  <c r="B11" i="6"/>
  <c r="D6" i="6"/>
  <c r="D11" i="6" s="1"/>
  <c r="C6" i="6"/>
  <c r="C11" i="6" s="1"/>
  <c r="B6" i="6"/>
  <c r="C9" i="6" l="1"/>
  <c r="D9" i="6"/>
  <c r="D10" i="6"/>
  <c r="C10" i="6"/>
  <c r="B18" i="2"/>
  <c r="B17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21" authorId="0" shapeId="0" xr:uid="{5A20C020-42BB-4A60-80A3-FEF21B1806E3}">
      <text>
        <r>
          <rPr>
            <b/>
            <sz val="9"/>
            <color indexed="81"/>
            <rFont val="宋体"/>
            <family val="3"/>
            <charset val="134"/>
          </rPr>
          <t>140品质
品质*2+50</t>
        </r>
      </text>
    </comment>
    <comment ref="C21" authorId="0" shapeId="0" xr:uid="{8AC488A5-4790-4DE5-8792-699931827572}">
      <text>
        <r>
          <rPr>
            <b/>
            <sz val="9"/>
            <color indexed="81"/>
            <rFont val="宋体"/>
            <family val="3"/>
            <charset val="134"/>
          </rPr>
          <t>免疫126次
每天增加</t>
        </r>
      </text>
    </comment>
    <comment ref="B22" authorId="0" shapeId="0" xr:uid="{8A965C32-6C22-45F7-99AB-5C5429E531AF}">
      <text>
        <r>
          <rPr>
            <b/>
            <sz val="9"/>
            <color indexed="81"/>
            <rFont val="宋体"/>
            <family val="3"/>
            <charset val="134"/>
          </rPr>
          <t>140品质
品质*3</t>
        </r>
      </text>
    </comment>
    <comment ref="C22" authorId="0" shapeId="0" xr:uid="{264E110D-D98B-4351-B77D-F488613D1AA1}">
      <text>
        <r>
          <rPr>
            <b/>
            <sz val="9"/>
            <color indexed="81"/>
            <rFont val="宋体"/>
            <family val="3"/>
            <charset val="134"/>
          </rPr>
          <t>免疫126次
每天增加</t>
        </r>
      </text>
    </comment>
  </commentList>
</comments>
</file>

<file path=xl/sharedStrings.xml><?xml version="1.0" encoding="utf-8"?>
<sst xmlns="http://schemas.openxmlformats.org/spreadsheetml/2006/main" count="143" uniqueCount="87">
  <si>
    <t>角色昵称</t>
    <phoneticPr fontId="5" type="noConversion"/>
  </si>
  <si>
    <t>角色等级</t>
    <phoneticPr fontId="5" type="noConversion"/>
  </si>
  <si>
    <t>坐骑数量</t>
    <phoneticPr fontId="5" type="noConversion"/>
  </si>
  <si>
    <t>现有数量</t>
    <phoneticPr fontId="5" type="noConversion"/>
  </si>
  <si>
    <t>缺少数量</t>
    <phoneticPr fontId="5" type="noConversion"/>
  </si>
  <si>
    <t>巡逻队美猴王</t>
    <phoneticPr fontId="5" type="noConversion"/>
  </si>
  <si>
    <t>巡逻队巨魔王</t>
    <phoneticPr fontId="5" type="noConversion"/>
  </si>
  <si>
    <t>巡逻队飞行符</t>
    <phoneticPr fontId="5" type="noConversion"/>
  </si>
  <si>
    <t>巡逻队图鉴师</t>
    <phoneticPr fontId="5" type="noConversion"/>
  </si>
  <si>
    <t>巡逻队队长</t>
    <phoneticPr fontId="5" type="noConversion"/>
  </si>
  <si>
    <t>长安城</t>
    <phoneticPr fontId="5" type="noConversion"/>
  </si>
  <si>
    <t>编号</t>
    <phoneticPr fontId="5" type="noConversion"/>
  </si>
  <si>
    <t>《2020年南阳府免疫站计划》</t>
    <phoneticPr fontId="5" type="noConversion"/>
  </si>
  <si>
    <t>巡逻队大帅哥</t>
    <phoneticPr fontId="5" type="noConversion"/>
  </si>
  <si>
    <t>正身清心</t>
    <phoneticPr fontId="5" type="noConversion"/>
  </si>
  <si>
    <t>免疫次数</t>
    <phoneticPr fontId="5" type="noConversion"/>
  </si>
  <si>
    <t>总计免疫次数</t>
    <phoneticPr fontId="5" type="noConversion"/>
  </si>
  <si>
    <t>长寿面</t>
    <phoneticPr fontId="5" type="noConversion"/>
  </si>
  <si>
    <t>140品质</t>
    <phoneticPr fontId="5" type="noConversion"/>
  </si>
  <si>
    <t>豆斋果</t>
    <phoneticPr fontId="5" type="noConversion"/>
  </si>
  <si>
    <t>召唤兽寿命</t>
    <phoneticPr fontId="5" type="noConversion"/>
  </si>
  <si>
    <t>寿命上限</t>
    <phoneticPr fontId="5" type="noConversion"/>
  </si>
  <si>
    <t>每天增加</t>
    <phoneticPr fontId="5" type="noConversion"/>
  </si>
  <si>
    <t>烹饪名称</t>
    <phoneticPr fontId="5" type="noConversion"/>
  </si>
  <si>
    <t>每碗数量</t>
    <phoneticPr fontId="5" type="noConversion"/>
  </si>
  <si>
    <t>每天数量</t>
    <phoneticPr fontId="5" type="noConversion"/>
  </si>
  <si>
    <t>南阳府免疫站计划实现的效果</t>
    <phoneticPr fontId="5" type="noConversion"/>
  </si>
  <si>
    <t>小还丹</t>
    <phoneticPr fontId="5" type="noConversion"/>
  </si>
  <si>
    <t>千年保心丹</t>
    <phoneticPr fontId="5" type="noConversion"/>
  </si>
  <si>
    <t>风水混元丹</t>
    <phoneticPr fontId="5" type="noConversion"/>
  </si>
  <si>
    <t>九转回魂丹</t>
    <phoneticPr fontId="5" type="noConversion"/>
  </si>
  <si>
    <t>佛光舍利子</t>
    <phoneticPr fontId="5" type="noConversion"/>
  </si>
  <si>
    <t>十香返生丸</t>
    <phoneticPr fontId="5" type="noConversion"/>
  </si>
  <si>
    <t>金香玉</t>
    <phoneticPr fontId="5" type="noConversion"/>
  </si>
  <si>
    <t>定神香</t>
    <phoneticPr fontId="5" type="noConversion"/>
  </si>
  <si>
    <t>红雪散</t>
    <phoneticPr fontId="5" type="noConversion"/>
  </si>
  <si>
    <t>五龙丹</t>
    <phoneticPr fontId="5" type="noConversion"/>
  </si>
  <si>
    <t>蛇蝎美人</t>
    <phoneticPr fontId="5" type="noConversion"/>
  </si>
  <si>
    <t>药品名称</t>
    <phoneticPr fontId="5" type="noConversion"/>
  </si>
  <si>
    <t>药品数量</t>
    <phoneticPr fontId="5" type="noConversion"/>
  </si>
  <si>
    <t>准备情况</t>
    <phoneticPr fontId="5" type="noConversion"/>
  </si>
  <si>
    <t>物品名称</t>
    <phoneticPr fontId="5" type="noConversion"/>
  </si>
  <si>
    <t>物品数量</t>
    <phoneticPr fontId="5" type="noConversion"/>
  </si>
  <si>
    <t>百岁香</t>
    <phoneticPr fontId="5" type="noConversion"/>
  </si>
  <si>
    <t>物品价格</t>
    <phoneticPr fontId="5" type="noConversion"/>
  </si>
  <si>
    <t>银两</t>
    <phoneticPr fontId="5" type="noConversion"/>
  </si>
  <si>
    <t>-</t>
    <phoneticPr fontId="5" type="noConversion"/>
  </si>
  <si>
    <t>绿露羹</t>
    <phoneticPr fontId="5" type="noConversion"/>
  </si>
  <si>
    <t>OK</t>
    <phoneticPr fontId="5" type="noConversion"/>
  </si>
  <si>
    <t>坐骑剧情任务进度情况汇总</t>
    <phoneticPr fontId="5" type="noConversion"/>
  </si>
  <si>
    <t>大力神灵</t>
    <phoneticPr fontId="5" type="noConversion"/>
  </si>
  <si>
    <t>妖怪亲信</t>
    <phoneticPr fontId="5" type="noConversion"/>
  </si>
  <si>
    <t>现有坐骑</t>
    <phoneticPr fontId="5" type="noConversion"/>
  </si>
  <si>
    <t>完成</t>
    <phoneticPr fontId="5" type="noConversion"/>
  </si>
  <si>
    <t>学习等级</t>
    <phoneticPr fontId="5" type="noConversion"/>
  </si>
  <si>
    <t>坐骑技能点</t>
    <phoneticPr fontId="5" type="noConversion"/>
  </si>
  <si>
    <t>需要银两</t>
    <phoneticPr fontId="5" type="noConversion"/>
  </si>
  <si>
    <t>需要经验</t>
    <phoneticPr fontId="5" type="noConversion"/>
  </si>
  <si>
    <t>第1级</t>
    <phoneticPr fontId="5" type="noConversion"/>
  </si>
  <si>
    <t>第2级</t>
    <phoneticPr fontId="5" type="noConversion"/>
  </si>
  <si>
    <t>第3张</t>
    <phoneticPr fontId="5" type="noConversion"/>
  </si>
  <si>
    <t>总共消耗</t>
    <phoneticPr fontId="5" type="noConversion"/>
  </si>
  <si>
    <t>以上是1个坐骑的费用，每个角色为6个坐骑</t>
    <phoneticPr fontId="5" type="noConversion"/>
  </si>
  <si>
    <t>角色数量</t>
    <phoneticPr fontId="5" type="noConversion"/>
  </si>
  <si>
    <t>已学角色</t>
    <phoneticPr fontId="5" type="noConversion"/>
  </si>
  <si>
    <t>未学角色</t>
    <phoneticPr fontId="5" type="noConversion"/>
  </si>
  <si>
    <t>正身清心学满总共需要的银两与经验</t>
    <phoneticPr fontId="5" type="noConversion"/>
  </si>
  <si>
    <t>用一天时间加满宝宝寿命需要11个角色</t>
    <phoneticPr fontId="5" type="noConversion"/>
  </si>
  <si>
    <t>2017年至2019年投资约8100万用于正身清心</t>
    <phoneticPr fontId="5" type="noConversion"/>
  </si>
  <si>
    <t>2020年还需要投资2亿1600万用于正身清心</t>
    <phoneticPr fontId="5" type="noConversion"/>
  </si>
  <si>
    <t>南阳府免疫站计划预计总投资约3亿梦幻币</t>
    <phoneticPr fontId="5" type="noConversion"/>
  </si>
  <si>
    <t>需要卖图</t>
    <phoneticPr fontId="5" type="noConversion"/>
  </si>
  <si>
    <t>每天打图</t>
    <phoneticPr fontId="5" type="noConversion"/>
  </si>
  <si>
    <t>每张宝图</t>
    <phoneticPr fontId="5" type="noConversion"/>
  </si>
  <si>
    <t>打图天数</t>
    <phoneticPr fontId="5" type="noConversion"/>
  </si>
  <si>
    <t>每月打图</t>
    <phoneticPr fontId="5" type="noConversion"/>
  </si>
  <si>
    <t xml:space="preserve">打图月数 </t>
    <phoneticPr fontId="5" type="noConversion"/>
  </si>
  <si>
    <t>每年打图</t>
    <phoneticPr fontId="5" type="noConversion"/>
  </si>
  <si>
    <t>打图年数</t>
    <phoneticPr fontId="5" type="noConversion"/>
  </si>
  <si>
    <t>如果每天打藏宝图20张需要打图卖图1.65年时间</t>
    <phoneticPr fontId="5" type="noConversion"/>
  </si>
  <si>
    <t>卧龙岗李永生</t>
    <phoneticPr fontId="5" type="noConversion"/>
  </si>
  <si>
    <t>巡逻队小拉虎</t>
    <phoneticPr fontId="5" type="noConversion"/>
  </si>
  <si>
    <t>巡逻队小巫婆</t>
    <phoneticPr fontId="5" type="noConversion"/>
  </si>
  <si>
    <t>巡逻队小桃花</t>
    <phoneticPr fontId="5" type="noConversion"/>
  </si>
  <si>
    <t>总共气血</t>
    <phoneticPr fontId="5" type="noConversion"/>
  </si>
  <si>
    <t>剩余气血</t>
    <phoneticPr fontId="5" type="noConversion"/>
  </si>
  <si>
    <t>超出数量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</si>
</sst>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4"/>
      <color theme="1"/>
      <name val="华文中宋"/>
      <family val="3"/>
      <charset val="134"/>
    </font>
    <font>
      <b/>
      <sz val="9"/>
      <color indexed="81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1"/>
      <color rgb="FF006100"/>
      <name val="等线"/>
      <family val="2"/>
      <charset val="134"/>
      <scheme val="minor"/>
    </font>
    <font>
      <sz val="14"/>
      <color theme="1"/>
      <name val="方正姚体"/>
      <family val="3"/>
      <charset val="134"/>
    </font>
    <font>
      <b/>
      <sz val="12"/>
      <color rgb="FFFA7D00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B2B2B2"/>
      </top>
      <bottom/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2" xfId="3">
      <alignment vertical="center"/>
    </xf>
    <xf numFmtId="0" fontId="2" fillId="2" borderId="1" xfId="2" applyAlignment="1">
      <alignment horizontal="center" vertical="center"/>
    </xf>
    <xf numFmtId="0" fontId="2" fillId="2" borderId="1" xfId="2" applyAlignment="1">
      <alignment horizontal="left" vertical="center"/>
    </xf>
    <xf numFmtId="0" fontId="2" fillId="4" borderId="3" xfId="5" applyFont="1" applyAlignment="1">
      <alignment horizontal="center" vertical="center"/>
    </xf>
    <xf numFmtId="0" fontId="3" fillId="3" borderId="2" xfId="3" applyAlignment="1">
      <alignment horizontal="center" vertical="center"/>
    </xf>
    <xf numFmtId="0" fontId="0" fillId="4" borderId="3" xfId="5" applyFont="1">
      <alignment vertical="center"/>
    </xf>
    <xf numFmtId="0" fontId="4" fillId="3" borderId="1" xfId="4">
      <alignment vertical="center"/>
    </xf>
    <xf numFmtId="0" fontId="2" fillId="2" borderId="1" xfId="2">
      <alignment vertical="center"/>
    </xf>
    <xf numFmtId="43" fontId="6" fillId="0" borderId="4" xfId="1" applyFont="1" applyBorder="1" applyAlignment="1">
      <alignment horizontal="center" vertical="center"/>
    </xf>
    <xf numFmtId="0" fontId="4" fillId="3" borderId="1" xfId="4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5" borderId="8" xfId="6" applyBorder="1" applyAlignment="1">
      <alignment horizontal="center" vertical="center"/>
    </xf>
    <xf numFmtId="0" fontId="2" fillId="2" borderId="5" xfId="2" applyBorder="1" applyAlignment="1">
      <alignment horizontal="center" vertical="center"/>
    </xf>
    <xf numFmtId="0" fontId="2" fillId="2" borderId="6" xfId="2" applyBorder="1" applyAlignment="1">
      <alignment horizontal="center" vertical="center"/>
    </xf>
    <xf numFmtId="0" fontId="2" fillId="2" borderId="7" xfId="2" applyBorder="1" applyAlignment="1">
      <alignment horizontal="center" vertical="center"/>
    </xf>
    <xf numFmtId="0" fontId="11" fillId="3" borderId="5" xfId="4" applyFont="1" applyBorder="1" applyAlignment="1">
      <alignment horizontal="center" vertical="center"/>
    </xf>
    <xf numFmtId="0" fontId="11" fillId="3" borderId="6" xfId="4" applyFont="1" applyBorder="1" applyAlignment="1">
      <alignment horizontal="center" vertical="center"/>
    </xf>
    <xf numFmtId="0" fontId="11" fillId="3" borderId="7" xfId="4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5" borderId="9" xfId="6" applyBorder="1" applyAlignment="1">
      <alignment horizontal="center" vertical="center"/>
    </xf>
    <xf numFmtId="0" fontId="9" fillId="5" borderId="0" xfId="6" applyAlignment="1">
      <alignment horizontal="center" vertical="center"/>
    </xf>
    <xf numFmtId="0" fontId="0" fillId="4" borderId="3" xfId="5" applyFont="1" applyAlignment="1">
      <alignment horizontal="center" vertical="center"/>
    </xf>
    <xf numFmtId="0" fontId="4" fillId="3" borderId="1" xfId="4" applyNumberFormat="1">
      <alignment vertical="center"/>
    </xf>
  </cellXfs>
  <cellStyles count="7">
    <cellStyle name="常规" xfId="0" builtinId="0"/>
    <cellStyle name="好" xfId="6" builtinId="26"/>
    <cellStyle name="计算" xfId="4" builtinId="22"/>
    <cellStyle name="千位分隔" xfId="1" builtinId="3"/>
    <cellStyle name="输出" xfId="3" builtinId="21"/>
    <cellStyle name="输入" xfId="2" builtinId="20"/>
    <cellStyle name="注释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F19C-DF2A-456F-BFA8-A5B788D3ABC8}">
  <dimension ref="A1:F13"/>
  <sheetViews>
    <sheetView zoomScale="150" zoomScaleNormal="150" workbookViewId="0">
      <selection sqref="A1:F1"/>
    </sheetView>
  </sheetViews>
  <sheetFormatPr defaultRowHeight="14.25" x14ac:dyDescent="0.2"/>
  <cols>
    <col min="1" max="1" width="5.25" style="1" bestFit="1" customWidth="1"/>
    <col min="2" max="2" width="13" style="1" bestFit="1" customWidth="1"/>
    <col min="3" max="16384" width="9" style="1"/>
  </cols>
  <sheetData>
    <row r="1" spans="1:6" ht="33" x14ac:dyDescent="0.2">
      <c r="A1" s="10" t="s">
        <v>12</v>
      </c>
      <c r="B1" s="10"/>
      <c r="C1" s="10"/>
      <c r="D1" s="10"/>
      <c r="E1" s="10"/>
      <c r="F1" s="10"/>
    </row>
    <row r="2" spans="1:6" x14ac:dyDescent="0.2">
      <c r="A2" s="2" t="s">
        <v>11</v>
      </c>
      <c r="B2" s="6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">
      <c r="A3" s="3">
        <v>1</v>
      </c>
      <c r="B3" s="4" t="s">
        <v>5</v>
      </c>
      <c r="C3" s="3">
        <v>56</v>
      </c>
      <c r="D3" s="3">
        <v>6</v>
      </c>
      <c r="E3" s="5">
        <v>2</v>
      </c>
      <c r="F3" s="3">
        <f>D3-E3</f>
        <v>4</v>
      </c>
    </row>
    <row r="4" spans="1:6" x14ac:dyDescent="0.2">
      <c r="A4" s="3">
        <v>2</v>
      </c>
      <c r="B4" s="4" t="s">
        <v>6</v>
      </c>
      <c r="C4" s="3">
        <v>53</v>
      </c>
      <c r="D4" s="3">
        <v>6</v>
      </c>
      <c r="E4" s="5">
        <v>1</v>
      </c>
      <c r="F4" s="3">
        <f t="shared" ref="F4:F13" si="0">D4-E4</f>
        <v>5</v>
      </c>
    </row>
    <row r="5" spans="1:6" x14ac:dyDescent="0.2">
      <c r="A5" s="3">
        <v>3</v>
      </c>
      <c r="B5" s="4" t="s">
        <v>7</v>
      </c>
      <c r="C5" s="3">
        <v>52</v>
      </c>
      <c r="D5" s="3">
        <v>6</v>
      </c>
      <c r="E5" s="5">
        <v>1</v>
      </c>
      <c r="F5" s="3">
        <f t="shared" si="0"/>
        <v>5</v>
      </c>
    </row>
    <row r="6" spans="1:6" x14ac:dyDescent="0.2">
      <c r="A6" s="3">
        <v>4</v>
      </c>
      <c r="B6" s="4" t="s">
        <v>13</v>
      </c>
      <c r="C6" s="3">
        <v>56</v>
      </c>
      <c r="D6" s="3">
        <v>6</v>
      </c>
      <c r="E6" s="5">
        <v>1</v>
      </c>
      <c r="F6" s="3">
        <f t="shared" si="0"/>
        <v>5</v>
      </c>
    </row>
    <row r="7" spans="1:6" x14ac:dyDescent="0.2">
      <c r="A7" s="3">
        <v>5</v>
      </c>
      <c r="B7" s="4" t="s">
        <v>8</v>
      </c>
      <c r="C7" s="3">
        <v>89</v>
      </c>
      <c r="D7" s="3">
        <v>6</v>
      </c>
      <c r="E7" s="5">
        <v>6</v>
      </c>
      <c r="F7" s="3">
        <f t="shared" si="0"/>
        <v>0</v>
      </c>
    </row>
    <row r="8" spans="1:6" x14ac:dyDescent="0.2">
      <c r="A8" s="3">
        <v>6</v>
      </c>
      <c r="B8" s="4" t="s">
        <v>9</v>
      </c>
      <c r="C8" s="3">
        <v>89</v>
      </c>
      <c r="D8" s="3">
        <v>6</v>
      </c>
      <c r="E8" s="5">
        <v>6</v>
      </c>
      <c r="F8" s="3">
        <f t="shared" si="0"/>
        <v>0</v>
      </c>
    </row>
    <row r="9" spans="1:6" x14ac:dyDescent="0.2">
      <c r="A9" s="3">
        <v>7</v>
      </c>
      <c r="B9" s="4" t="s">
        <v>10</v>
      </c>
      <c r="C9" s="3">
        <v>140</v>
      </c>
      <c r="D9" s="3">
        <v>6</v>
      </c>
      <c r="E9" s="5">
        <v>6</v>
      </c>
      <c r="F9" s="3">
        <f t="shared" si="0"/>
        <v>0</v>
      </c>
    </row>
    <row r="10" spans="1:6" x14ac:dyDescent="0.2">
      <c r="A10" s="3">
        <v>8</v>
      </c>
      <c r="B10" s="9" t="s">
        <v>80</v>
      </c>
      <c r="C10" s="3">
        <v>29</v>
      </c>
      <c r="D10" s="3">
        <v>6</v>
      </c>
      <c r="E10" s="5">
        <v>0</v>
      </c>
      <c r="F10" s="3">
        <f t="shared" si="0"/>
        <v>6</v>
      </c>
    </row>
    <row r="11" spans="1:6" x14ac:dyDescent="0.2">
      <c r="A11" s="3">
        <v>9</v>
      </c>
      <c r="B11" s="9" t="s">
        <v>81</v>
      </c>
      <c r="C11" s="3">
        <v>0</v>
      </c>
      <c r="D11" s="3">
        <v>6</v>
      </c>
      <c r="E11" s="5">
        <v>0</v>
      </c>
      <c r="F11" s="3">
        <f t="shared" si="0"/>
        <v>6</v>
      </c>
    </row>
    <row r="12" spans="1:6" x14ac:dyDescent="0.2">
      <c r="A12" s="3">
        <v>10</v>
      </c>
      <c r="B12" s="9" t="s">
        <v>82</v>
      </c>
      <c r="C12" s="3">
        <v>0</v>
      </c>
      <c r="D12" s="3">
        <v>6</v>
      </c>
      <c r="E12" s="5">
        <v>0</v>
      </c>
      <c r="F12" s="3">
        <f t="shared" si="0"/>
        <v>6</v>
      </c>
    </row>
    <row r="13" spans="1:6" x14ac:dyDescent="0.2">
      <c r="A13" s="3">
        <v>11</v>
      </c>
      <c r="B13" s="9" t="s">
        <v>83</v>
      </c>
      <c r="C13" s="3">
        <v>0</v>
      </c>
      <c r="D13" s="3">
        <v>6</v>
      </c>
      <c r="E13" s="5">
        <v>0</v>
      </c>
      <c r="F13" s="3">
        <f t="shared" si="0"/>
        <v>6</v>
      </c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0049-DD3E-43A3-99BA-ECB2AB7D3E1E}">
  <dimension ref="A1:D22"/>
  <sheetViews>
    <sheetView tabSelected="1" topLeftCell="A15" zoomScale="190" zoomScaleNormal="190" workbookViewId="0">
      <selection activeCell="D24" sqref="D24"/>
    </sheetView>
  </sheetViews>
  <sheetFormatPr defaultRowHeight="14.25" x14ac:dyDescent="0.2"/>
  <cols>
    <col min="1" max="1" width="13" bestFit="1" customWidth="1"/>
    <col min="4" max="4" width="9.5" bestFit="1" customWidth="1"/>
  </cols>
  <sheetData>
    <row r="1" spans="1:4" ht="23.25" x14ac:dyDescent="0.2">
      <c r="A1" s="12" t="s">
        <v>26</v>
      </c>
      <c r="B1" s="12"/>
      <c r="C1" s="12"/>
      <c r="D1" s="12"/>
    </row>
    <row r="2" spans="1:4" x14ac:dyDescent="0.2">
      <c r="A2" s="2" t="s">
        <v>0</v>
      </c>
      <c r="B2" s="2" t="s">
        <v>2</v>
      </c>
      <c r="C2" s="2" t="s">
        <v>14</v>
      </c>
      <c r="D2" s="2" t="s">
        <v>15</v>
      </c>
    </row>
    <row r="3" spans="1:4" x14ac:dyDescent="0.2">
      <c r="A3" s="4" t="s">
        <v>5</v>
      </c>
      <c r="B3" s="23">
        <v>6</v>
      </c>
      <c r="C3" s="23">
        <v>3</v>
      </c>
      <c r="D3" s="23">
        <f>B3*C3</f>
        <v>18</v>
      </c>
    </row>
    <row r="4" spans="1:4" x14ac:dyDescent="0.2">
      <c r="A4" s="4" t="s">
        <v>6</v>
      </c>
      <c r="B4" s="23">
        <v>6</v>
      </c>
      <c r="C4" s="23">
        <v>3</v>
      </c>
      <c r="D4" s="23">
        <f t="shared" ref="D4:D13" si="0">B4*C4</f>
        <v>18</v>
      </c>
    </row>
    <row r="5" spans="1:4" x14ac:dyDescent="0.2">
      <c r="A5" s="4" t="s">
        <v>7</v>
      </c>
      <c r="B5" s="23">
        <v>6</v>
      </c>
      <c r="C5" s="23">
        <v>3</v>
      </c>
      <c r="D5" s="23">
        <f t="shared" si="0"/>
        <v>18</v>
      </c>
    </row>
    <row r="6" spans="1:4" x14ac:dyDescent="0.2">
      <c r="A6" s="4" t="s">
        <v>13</v>
      </c>
      <c r="B6" s="23">
        <v>6</v>
      </c>
      <c r="C6" s="23">
        <v>3</v>
      </c>
      <c r="D6" s="23">
        <f t="shared" si="0"/>
        <v>18</v>
      </c>
    </row>
    <row r="7" spans="1:4" x14ac:dyDescent="0.2">
      <c r="A7" s="4" t="s">
        <v>8</v>
      </c>
      <c r="B7" s="23">
        <v>6</v>
      </c>
      <c r="C7" s="23">
        <v>3</v>
      </c>
      <c r="D7" s="23">
        <f t="shared" si="0"/>
        <v>18</v>
      </c>
    </row>
    <row r="8" spans="1:4" x14ac:dyDescent="0.2">
      <c r="A8" s="4" t="s">
        <v>9</v>
      </c>
      <c r="B8" s="23">
        <v>6</v>
      </c>
      <c r="C8" s="23">
        <v>3</v>
      </c>
      <c r="D8" s="23">
        <f t="shared" si="0"/>
        <v>18</v>
      </c>
    </row>
    <row r="9" spans="1:4" x14ac:dyDescent="0.2">
      <c r="A9" s="4" t="s">
        <v>10</v>
      </c>
      <c r="B9" s="23">
        <v>6</v>
      </c>
      <c r="C9" s="23">
        <v>3</v>
      </c>
      <c r="D9" s="23">
        <f t="shared" si="0"/>
        <v>18</v>
      </c>
    </row>
    <row r="10" spans="1:4" x14ac:dyDescent="0.2">
      <c r="A10" s="4" t="s">
        <v>80</v>
      </c>
      <c r="B10" s="23">
        <v>6</v>
      </c>
      <c r="C10" s="23">
        <v>3</v>
      </c>
      <c r="D10" s="23">
        <f t="shared" si="0"/>
        <v>18</v>
      </c>
    </row>
    <row r="11" spans="1:4" x14ac:dyDescent="0.2">
      <c r="A11" s="4" t="s">
        <v>81</v>
      </c>
      <c r="B11" s="23">
        <v>6</v>
      </c>
      <c r="C11" s="23">
        <v>3</v>
      </c>
      <c r="D11" s="23">
        <f t="shared" si="0"/>
        <v>18</v>
      </c>
    </row>
    <row r="12" spans="1:4" x14ac:dyDescent="0.2">
      <c r="A12" s="4" t="s">
        <v>82</v>
      </c>
      <c r="B12" s="23">
        <v>6</v>
      </c>
      <c r="C12" s="23">
        <v>3</v>
      </c>
      <c r="D12" s="23">
        <f t="shared" si="0"/>
        <v>18</v>
      </c>
    </row>
    <row r="13" spans="1:4" x14ac:dyDescent="0.2">
      <c r="A13" s="4" t="s">
        <v>83</v>
      </c>
      <c r="B13" s="23">
        <v>6</v>
      </c>
      <c r="C13" s="23">
        <v>3</v>
      </c>
      <c r="D13" s="23">
        <f t="shared" si="0"/>
        <v>18</v>
      </c>
    </row>
    <row r="14" spans="1:4" x14ac:dyDescent="0.2">
      <c r="A14" s="11" t="s">
        <v>16</v>
      </c>
      <c r="B14" s="11"/>
      <c r="C14" s="11"/>
      <c r="D14" s="8">
        <f>SUM(D3:D13)</f>
        <v>198</v>
      </c>
    </row>
    <row r="16" spans="1:4" x14ac:dyDescent="0.2">
      <c r="A16" s="7" t="s">
        <v>20</v>
      </c>
      <c r="B16" s="7">
        <v>59999</v>
      </c>
      <c r="C16" s="7" t="s">
        <v>21</v>
      </c>
      <c r="D16" s="7" t="s">
        <v>22</v>
      </c>
    </row>
    <row r="17" spans="1:4" x14ac:dyDescent="0.2">
      <c r="A17" s="7" t="s">
        <v>17</v>
      </c>
      <c r="B17" s="7">
        <f>140*2+50</f>
        <v>330</v>
      </c>
      <c r="C17" s="7" t="s">
        <v>18</v>
      </c>
      <c r="D17" s="7">
        <f>B17*D14</f>
        <v>65340</v>
      </c>
    </row>
    <row r="18" spans="1:4" x14ac:dyDescent="0.2">
      <c r="A18" s="7" t="s">
        <v>19</v>
      </c>
      <c r="B18" s="7">
        <f>140*3</f>
        <v>420</v>
      </c>
      <c r="C18" s="7" t="s">
        <v>18</v>
      </c>
      <c r="D18" s="7">
        <f>B18*D14</f>
        <v>83160</v>
      </c>
    </row>
    <row r="20" spans="1:4" x14ac:dyDescent="0.2">
      <c r="A20" s="9" t="s">
        <v>23</v>
      </c>
      <c r="B20" s="9" t="s">
        <v>24</v>
      </c>
      <c r="C20" s="9" t="s">
        <v>25</v>
      </c>
      <c r="D20" s="9" t="s">
        <v>86</v>
      </c>
    </row>
    <row r="21" spans="1:4" x14ac:dyDescent="0.2">
      <c r="A21" s="8" t="s">
        <v>17</v>
      </c>
      <c r="B21" s="8">
        <v>330</v>
      </c>
      <c r="C21" s="8">
        <f>D17</f>
        <v>65340</v>
      </c>
      <c r="D21" s="24">
        <f>C21-B16</f>
        <v>5341</v>
      </c>
    </row>
    <row r="22" spans="1:4" x14ac:dyDescent="0.2">
      <c r="A22" s="8" t="s">
        <v>19</v>
      </c>
      <c r="B22" s="8">
        <v>420</v>
      </c>
      <c r="C22" s="8">
        <f>D18</f>
        <v>83160</v>
      </c>
      <c r="D22" s="24">
        <f>C22-B16</f>
        <v>23161</v>
      </c>
    </row>
  </sheetData>
  <mergeCells count="2">
    <mergeCell ref="A14:C14"/>
    <mergeCell ref="A1:D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B98C-C901-4648-A1D8-30DDEC94E8A7}">
  <dimension ref="A1:C12"/>
  <sheetViews>
    <sheetView zoomScale="220" zoomScaleNormal="220" workbookViewId="0">
      <selection activeCell="C1" sqref="C1"/>
    </sheetView>
  </sheetViews>
  <sheetFormatPr defaultRowHeight="14.25" x14ac:dyDescent="0.2"/>
  <cols>
    <col min="1" max="1" width="11" bestFit="1" customWidth="1"/>
    <col min="2" max="2" width="9" bestFit="1" customWidth="1"/>
  </cols>
  <sheetData>
    <row r="1" spans="1:3" x14ac:dyDescent="0.2">
      <c r="A1" s="7" t="s">
        <v>38</v>
      </c>
      <c r="B1" s="7" t="s">
        <v>39</v>
      </c>
      <c r="C1" s="7" t="s">
        <v>40</v>
      </c>
    </row>
    <row r="2" spans="1:3" x14ac:dyDescent="0.2">
      <c r="A2" s="9" t="s">
        <v>28</v>
      </c>
      <c r="B2" s="9">
        <v>1</v>
      </c>
      <c r="C2" s="9" t="s">
        <v>48</v>
      </c>
    </row>
    <row r="3" spans="1:3" x14ac:dyDescent="0.2">
      <c r="A3" s="9" t="s">
        <v>29</v>
      </c>
      <c r="B3" s="9">
        <v>1</v>
      </c>
      <c r="C3" s="9" t="s">
        <v>48</v>
      </c>
    </row>
    <row r="4" spans="1:3" x14ac:dyDescent="0.2">
      <c r="A4" s="9" t="s">
        <v>30</v>
      </c>
      <c r="B4" s="9">
        <v>1</v>
      </c>
      <c r="C4" s="9" t="s">
        <v>48</v>
      </c>
    </row>
    <row r="5" spans="1:3" x14ac:dyDescent="0.2">
      <c r="A5" s="9" t="s">
        <v>31</v>
      </c>
      <c r="B5" s="9">
        <v>1</v>
      </c>
      <c r="C5" s="9" t="s">
        <v>48</v>
      </c>
    </row>
    <row r="6" spans="1:3" x14ac:dyDescent="0.2">
      <c r="A6" s="9" t="s">
        <v>32</v>
      </c>
      <c r="B6" s="9">
        <v>1</v>
      </c>
      <c r="C6" s="9" t="s">
        <v>48</v>
      </c>
    </row>
    <row r="7" spans="1:3" x14ac:dyDescent="0.2">
      <c r="A7" s="9" t="s">
        <v>27</v>
      </c>
      <c r="B7" s="9">
        <v>1</v>
      </c>
      <c r="C7" s="9" t="s">
        <v>48</v>
      </c>
    </row>
    <row r="8" spans="1:3" x14ac:dyDescent="0.2">
      <c r="A8" s="9" t="s">
        <v>33</v>
      </c>
      <c r="B8" s="9">
        <v>1</v>
      </c>
      <c r="C8" s="9" t="s">
        <v>48</v>
      </c>
    </row>
    <row r="9" spans="1:3" x14ac:dyDescent="0.2">
      <c r="A9" s="9" t="s">
        <v>34</v>
      </c>
      <c r="B9" s="9">
        <v>1</v>
      </c>
      <c r="C9" s="9" t="s">
        <v>48</v>
      </c>
    </row>
    <row r="10" spans="1:3" x14ac:dyDescent="0.2">
      <c r="A10" s="9" t="s">
        <v>35</v>
      </c>
      <c r="B10" s="9">
        <v>1</v>
      </c>
      <c r="C10" s="9" t="s">
        <v>48</v>
      </c>
    </row>
    <row r="11" spans="1:3" x14ac:dyDescent="0.2">
      <c r="A11" s="9" t="s">
        <v>36</v>
      </c>
      <c r="B11" s="9">
        <v>1</v>
      </c>
      <c r="C11" s="9" t="s">
        <v>48</v>
      </c>
    </row>
    <row r="12" spans="1:3" x14ac:dyDescent="0.2">
      <c r="A12" s="9" t="s">
        <v>37</v>
      </c>
      <c r="B12" s="9">
        <v>1</v>
      </c>
      <c r="C12" s="9" t="s">
        <v>48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6838-6701-4755-B4FA-952455851E66}">
  <dimension ref="A1:C4"/>
  <sheetViews>
    <sheetView zoomScale="250" zoomScaleNormal="250" workbookViewId="0">
      <selection activeCell="C4" sqref="C4"/>
    </sheetView>
  </sheetViews>
  <sheetFormatPr defaultRowHeight="14.25" x14ac:dyDescent="0.2"/>
  <sheetData>
    <row r="1" spans="1:3" x14ac:dyDescent="0.2">
      <c r="A1" t="s">
        <v>41</v>
      </c>
      <c r="B1" t="s">
        <v>42</v>
      </c>
      <c r="C1" t="s">
        <v>44</v>
      </c>
    </row>
    <row r="2" spans="1:3" x14ac:dyDescent="0.2">
      <c r="A2" t="s">
        <v>43</v>
      </c>
      <c r="B2">
        <v>1</v>
      </c>
      <c r="C2">
        <v>75000</v>
      </c>
    </row>
    <row r="3" spans="1:3" x14ac:dyDescent="0.2">
      <c r="A3" t="s">
        <v>45</v>
      </c>
      <c r="B3" t="s">
        <v>46</v>
      </c>
      <c r="C3">
        <v>80000</v>
      </c>
    </row>
    <row r="4" spans="1:3" x14ac:dyDescent="0.2">
      <c r="A4" t="s">
        <v>47</v>
      </c>
      <c r="B4">
        <v>1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11AC-35D5-48DB-86F9-A1ADC9F92A0C}">
  <dimension ref="A1:F13"/>
  <sheetViews>
    <sheetView zoomScale="145" zoomScaleNormal="145" workbookViewId="0">
      <selection activeCell="C11" sqref="C11"/>
    </sheetView>
  </sheetViews>
  <sheetFormatPr defaultRowHeight="14.25" x14ac:dyDescent="0.2"/>
  <cols>
    <col min="1" max="1" width="5.25" bestFit="1" customWidth="1"/>
    <col min="2" max="2" width="13" bestFit="1" customWidth="1"/>
  </cols>
  <sheetData>
    <row r="1" spans="1:6" ht="33" x14ac:dyDescent="0.2">
      <c r="A1" s="10" t="s">
        <v>49</v>
      </c>
      <c r="B1" s="10"/>
      <c r="C1" s="10"/>
      <c r="D1" s="10"/>
      <c r="E1" s="10"/>
      <c r="F1" s="10"/>
    </row>
    <row r="2" spans="1:6" x14ac:dyDescent="0.2">
      <c r="A2" s="2" t="s">
        <v>11</v>
      </c>
      <c r="B2" s="6" t="s">
        <v>0</v>
      </c>
      <c r="C2" s="2" t="s">
        <v>1</v>
      </c>
      <c r="D2" s="2" t="s">
        <v>52</v>
      </c>
      <c r="E2" s="2" t="s">
        <v>50</v>
      </c>
      <c r="F2" s="2" t="s">
        <v>51</v>
      </c>
    </row>
    <row r="3" spans="1:6" x14ac:dyDescent="0.2">
      <c r="A3" s="3">
        <v>1</v>
      </c>
      <c r="B3" s="4" t="s">
        <v>5</v>
      </c>
      <c r="C3" s="3">
        <v>56</v>
      </c>
      <c r="D3" s="7">
        <v>4</v>
      </c>
      <c r="E3" s="7" t="s">
        <v>53</v>
      </c>
      <c r="F3" s="7" t="s">
        <v>53</v>
      </c>
    </row>
    <row r="4" spans="1:6" x14ac:dyDescent="0.2">
      <c r="A4" s="3">
        <v>2</v>
      </c>
      <c r="B4" s="4" t="s">
        <v>6</v>
      </c>
      <c r="C4" s="3">
        <v>53</v>
      </c>
      <c r="D4" s="7">
        <v>4</v>
      </c>
      <c r="E4" s="7" t="s">
        <v>53</v>
      </c>
      <c r="F4" s="7" t="s">
        <v>53</v>
      </c>
    </row>
    <row r="5" spans="1:6" x14ac:dyDescent="0.2">
      <c r="A5" s="3">
        <v>3</v>
      </c>
      <c r="B5" s="4" t="s">
        <v>7</v>
      </c>
      <c r="C5" s="3">
        <v>52</v>
      </c>
      <c r="D5" s="7">
        <v>4</v>
      </c>
      <c r="E5" s="7" t="s">
        <v>53</v>
      </c>
      <c r="F5" s="7" t="s">
        <v>53</v>
      </c>
    </row>
    <row r="6" spans="1:6" x14ac:dyDescent="0.2">
      <c r="A6" s="3">
        <v>4</v>
      </c>
      <c r="B6" s="4" t="s">
        <v>13</v>
      </c>
      <c r="C6" s="3">
        <v>56</v>
      </c>
      <c r="D6" s="7">
        <v>4</v>
      </c>
      <c r="E6" s="7" t="s">
        <v>53</v>
      </c>
      <c r="F6" s="7" t="s">
        <v>53</v>
      </c>
    </row>
    <row r="7" spans="1:6" x14ac:dyDescent="0.2">
      <c r="A7" s="3">
        <v>5</v>
      </c>
      <c r="B7" s="4" t="s">
        <v>8</v>
      </c>
      <c r="C7" s="3">
        <v>89</v>
      </c>
      <c r="D7" s="7" t="s">
        <v>46</v>
      </c>
      <c r="E7" s="7" t="s">
        <v>46</v>
      </c>
      <c r="F7" s="7" t="s">
        <v>46</v>
      </c>
    </row>
    <row r="8" spans="1:6" x14ac:dyDescent="0.2">
      <c r="A8" s="3">
        <v>6</v>
      </c>
      <c r="B8" s="4" t="s">
        <v>9</v>
      </c>
      <c r="C8" s="3">
        <v>89</v>
      </c>
      <c r="D8" s="7" t="s">
        <v>46</v>
      </c>
      <c r="E8" s="7" t="s">
        <v>46</v>
      </c>
      <c r="F8" s="7" t="s">
        <v>46</v>
      </c>
    </row>
    <row r="9" spans="1:6" x14ac:dyDescent="0.2">
      <c r="A9" s="3">
        <v>7</v>
      </c>
      <c r="B9" s="4" t="s">
        <v>10</v>
      </c>
      <c r="C9" s="3">
        <v>140</v>
      </c>
      <c r="D9" s="7" t="s">
        <v>46</v>
      </c>
      <c r="E9" s="7" t="s">
        <v>46</v>
      </c>
      <c r="F9" s="7" t="s">
        <v>46</v>
      </c>
    </row>
    <row r="10" spans="1:6" x14ac:dyDescent="0.2">
      <c r="A10" s="3">
        <v>8</v>
      </c>
      <c r="B10" s="4" t="s">
        <v>80</v>
      </c>
      <c r="C10" s="9"/>
    </row>
    <row r="11" spans="1:6" x14ac:dyDescent="0.2">
      <c r="A11" s="3">
        <v>9</v>
      </c>
      <c r="B11" s="4" t="s">
        <v>81</v>
      </c>
      <c r="C11" s="9"/>
    </row>
    <row r="12" spans="1:6" x14ac:dyDescent="0.2">
      <c r="A12" s="3">
        <v>10</v>
      </c>
      <c r="B12" s="4" t="s">
        <v>82</v>
      </c>
      <c r="C12" s="9"/>
    </row>
    <row r="13" spans="1:6" x14ac:dyDescent="0.2">
      <c r="A13" s="3">
        <v>11</v>
      </c>
      <c r="B13" s="4" t="s">
        <v>83</v>
      </c>
      <c r="C13" s="9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57AA-CB68-477B-9C73-33650698B8E5}">
  <dimension ref="A1:B11"/>
  <sheetViews>
    <sheetView zoomScale="190" zoomScaleNormal="190" workbookViewId="0">
      <selection activeCell="A2" sqref="A2"/>
    </sheetView>
  </sheetViews>
  <sheetFormatPr defaultRowHeight="14.25" x14ac:dyDescent="0.2"/>
  <sheetData>
    <row r="1" spans="1:2" x14ac:dyDescent="0.2">
      <c r="A1">
        <v>8200</v>
      </c>
      <c r="B1" t="s">
        <v>84</v>
      </c>
    </row>
    <row r="2" spans="1:2" x14ac:dyDescent="0.2">
      <c r="A2" s="9"/>
    </row>
    <row r="3" spans="1:2" x14ac:dyDescent="0.2">
      <c r="A3" s="9"/>
    </row>
    <row r="4" spans="1:2" x14ac:dyDescent="0.2">
      <c r="A4" s="9"/>
    </row>
    <row r="5" spans="1:2" x14ac:dyDescent="0.2">
      <c r="A5" s="9"/>
    </row>
    <row r="6" spans="1:2" x14ac:dyDescent="0.2">
      <c r="A6" s="9"/>
    </row>
    <row r="7" spans="1:2" x14ac:dyDescent="0.2">
      <c r="A7" s="9"/>
    </row>
    <row r="8" spans="1:2" x14ac:dyDescent="0.2">
      <c r="A8" s="9"/>
    </row>
    <row r="9" spans="1:2" x14ac:dyDescent="0.2">
      <c r="A9" s="9"/>
    </row>
    <row r="10" spans="1:2" x14ac:dyDescent="0.2">
      <c r="A10" s="9"/>
      <c r="B10" t="s">
        <v>85</v>
      </c>
    </row>
    <row r="11" spans="1:2" x14ac:dyDescent="0.2">
      <c r="A11">
        <f>SUM(A2:A10)</f>
        <v>0</v>
      </c>
      <c r="B11">
        <f>A1-A11</f>
        <v>8200</v>
      </c>
    </row>
  </sheetData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A55B-2A29-4C06-A483-7F923E25D0A4}">
  <dimension ref="A1:D19"/>
  <sheetViews>
    <sheetView zoomScale="205" zoomScaleNormal="205" workbookViewId="0">
      <selection activeCell="C22" sqref="C22"/>
    </sheetView>
  </sheetViews>
  <sheetFormatPr defaultRowHeight="14.25" x14ac:dyDescent="0.2"/>
  <cols>
    <col min="2" max="2" width="11" bestFit="1" customWidth="1"/>
    <col min="3" max="3" width="10.5" bestFit="1" customWidth="1"/>
    <col min="4" max="4" width="9.5" bestFit="1" customWidth="1"/>
  </cols>
  <sheetData>
    <row r="1" spans="1:4" ht="17.25" x14ac:dyDescent="0.2">
      <c r="A1" s="20" t="s">
        <v>66</v>
      </c>
      <c r="B1" s="20"/>
      <c r="C1" s="20"/>
      <c r="D1" s="20"/>
    </row>
    <row r="2" spans="1:4" x14ac:dyDescent="0.2">
      <c r="A2" s="9" t="s">
        <v>54</v>
      </c>
      <c r="B2" s="9" t="s">
        <v>55</v>
      </c>
      <c r="C2" s="9" t="s">
        <v>56</v>
      </c>
      <c r="D2" s="9" t="s">
        <v>57</v>
      </c>
    </row>
    <row r="3" spans="1:4" x14ac:dyDescent="0.2">
      <c r="A3" s="3" t="s">
        <v>58</v>
      </c>
      <c r="B3" s="3">
        <v>1</v>
      </c>
      <c r="C3" s="9">
        <v>1000000</v>
      </c>
      <c r="D3" s="9">
        <v>220000</v>
      </c>
    </row>
    <row r="4" spans="1:4" x14ac:dyDescent="0.2">
      <c r="A4" s="3" t="s">
        <v>59</v>
      </c>
      <c r="B4" s="3">
        <v>1</v>
      </c>
      <c r="C4" s="9">
        <v>1500000</v>
      </c>
      <c r="D4" s="9">
        <v>240000</v>
      </c>
    </row>
    <row r="5" spans="1:4" x14ac:dyDescent="0.2">
      <c r="A5" s="3" t="s">
        <v>60</v>
      </c>
      <c r="B5" s="3">
        <v>1</v>
      </c>
      <c r="C5" s="9">
        <v>2000000</v>
      </c>
      <c r="D5" s="9">
        <v>260000</v>
      </c>
    </row>
    <row r="6" spans="1:4" x14ac:dyDescent="0.2">
      <c r="A6" s="3" t="s">
        <v>61</v>
      </c>
      <c r="B6" s="9">
        <f>SUM(B3:B5)</f>
        <v>3</v>
      </c>
      <c r="C6" s="9">
        <f>SUM(C3:C5)</f>
        <v>4500000</v>
      </c>
      <c r="D6" s="9">
        <f>SUM(D3:D5)</f>
        <v>720000</v>
      </c>
    </row>
    <row r="7" spans="1:4" x14ac:dyDescent="0.2">
      <c r="A7" s="14" t="s">
        <v>62</v>
      </c>
      <c r="B7" s="15"/>
      <c r="C7" s="15"/>
      <c r="D7" s="16"/>
    </row>
    <row r="8" spans="1:4" x14ac:dyDescent="0.2">
      <c r="A8" s="17" t="s">
        <v>67</v>
      </c>
      <c r="B8" s="18"/>
      <c r="C8" s="18"/>
      <c r="D8" s="19"/>
    </row>
    <row r="9" spans="1:4" x14ac:dyDescent="0.2">
      <c r="A9" s="7" t="s">
        <v>63</v>
      </c>
      <c r="B9" s="7">
        <v>11</v>
      </c>
      <c r="C9" s="7">
        <f>C6*B9*6</f>
        <v>297000000</v>
      </c>
      <c r="D9" s="7">
        <f>D6*B9*6</f>
        <v>47520000</v>
      </c>
    </row>
    <row r="10" spans="1:4" x14ac:dyDescent="0.2">
      <c r="A10" s="7" t="s">
        <v>64</v>
      </c>
      <c r="B10" s="7">
        <v>3</v>
      </c>
      <c r="C10" s="7">
        <f>C6*B10*6</f>
        <v>81000000</v>
      </c>
      <c r="D10" s="7">
        <f>D6*B10*6</f>
        <v>12960000</v>
      </c>
    </row>
    <row r="11" spans="1:4" x14ac:dyDescent="0.2">
      <c r="A11" s="7" t="s">
        <v>65</v>
      </c>
      <c r="B11" s="7">
        <f>B9-B10</f>
        <v>8</v>
      </c>
      <c r="C11" s="7">
        <f>C6*B11*6</f>
        <v>216000000</v>
      </c>
      <c r="D11" s="7">
        <f>D6*B11*6</f>
        <v>34560000</v>
      </c>
    </row>
    <row r="12" spans="1:4" x14ac:dyDescent="0.2">
      <c r="A12" s="21" t="s">
        <v>68</v>
      </c>
      <c r="B12" s="21"/>
      <c r="C12" s="21"/>
      <c r="D12" s="21"/>
    </row>
    <row r="13" spans="1:4" x14ac:dyDescent="0.2">
      <c r="A13" s="22" t="s">
        <v>69</v>
      </c>
      <c r="B13" s="22"/>
      <c r="C13" s="22"/>
      <c r="D13" s="22"/>
    </row>
    <row r="14" spans="1:4" x14ac:dyDescent="0.2">
      <c r="A14" s="22" t="s">
        <v>70</v>
      </c>
      <c r="B14" s="22"/>
      <c r="C14" s="22"/>
      <c r="D14" s="22"/>
    </row>
    <row r="15" spans="1:4" x14ac:dyDescent="0.2">
      <c r="A15" s="13" t="s">
        <v>79</v>
      </c>
      <c r="B15" s="13"/>
      <c r="C15" s="13"/>
      <c r="D15" s="13"/>
    </row>
    <row r="16" spans="1:4" x14ac:dyDescent="0.2">
      <c r="A16" s="9" t="s">
        <v>73</v>
      </c>
      <c r="B16" s="9">
        <v>25000</v>
      </c>
      <c r="C16" s="9" t="s">
        <v>71</v>
      </c>
      <c r="D16" s="9">
        <f>C9/B16</f>
        <v>11880</v>
      </c>
    </row>
    <row r="17" spans="1:4" x14ac:dyDescent="0.2">
      <c r="A17" s="9" t="s">
        <v>72</v>
      </c>
      <c r="B17" s="9">
        <v>20</v>
      </c>
      <c r="C17" s="9" t="s">
        <v>74</v>
      </c>
      <c r="D17" s="9">
        <f>D16/B17</f>
        <v>594</v>
      </c>
    </row>
    <row r="18" spans="1:4" x14ac:dyDescent="0.2">
      <c r="A18" s="9" t="s">
        <v>75</v>
      </c>
      <c r="B18" s="9">
        <v>30</v>
      </c>
      <c r="C18" s="9" t="s">
        <v>76</v>
      </c>
      <c r="D18" s="9">
        <f>D17/B18</f>
        <v>19.8</v>
      </c>
    </row>
    <row r="19" spans="1:4" x14ac:dyDescent="0.2">
      <c r="A19" s="9" t="s">
        <v>77</v>
      </c>
      <c r="B19" s="9">
        <v>12</v>
      </c>
      <c r="C19" s="9" t="s">
        <v>78</v>
      </c>
      <c r="D19" s="9">
        <f>D18/B19</f>
        <v>1.6500000000000001</v>
      </c>
    </row>
  </sheetData>
  <mergeCells count="7">
    <mergeCell ref="A15:D15"/>
    <mergeCell ref="A7:D7"/>
    <mergeCell ref="A8:D8"/>
    <mergeCell ref="A1:D1"/>
    <mergeCell ref="A12:D12"/>
    <mergeCell ref="A13:D13"/>
    <mergeCell ref="A14:D1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坐骑进度</vt:lpstr>
      <vt:lpstr>兔疫站的效果</vt:lpstr>
      <vt:lpstr>三级药</vt:lpstr>
      <vt:lpstr>任务需要</vt:lpstr>
      <vt:lpstr>坐骑任务进度</vt:lpstr>
      <vt:lpstr>气血</vt:lpstr>
      <vt:lpstr>投资预算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李永生</dc:creator>
  <cp:lastModifiedBy>李 永生</cp:lastModifiedBy>
  <dcterms:created xsi:type="dcterms:W3CDTF">2020-01-15T08:56:52Z</dcterms:created>
  <dcterms:modified xsi:type="dcterms:W3CDTF">2020-01-18T09:21:08Z</dcterms:modified>
</cp:coreProperties>
</file>